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 Viagens 2019 - 2020\"/>
    </mc:Choice>
  </mc:AlternateContent>
  <xr:revisionPtr revIDLastSave="0" documentId="8_{02E363CA-BBCB-4D7E-9EE2-FC50E45D2AED}" xr6:coauthVersionLast="46" xr6:coauthVersionMax="46" xr10:uidLastSave="{00000000-0000-0000-0000-000000000000}"/>
  <bookViews>
    <workbookView xWindow="-120" yWindow="-120" windowWidth="20640" windowHeight="11160" xr2:uid="{4FF5D6FB-0AD2-4B94-9933-DB51E8373308}"/>
  </bookViews>
  <sheets>
    <sheet name="Planilha1" sheetId="1" r:id="rId1"/>
  </sheets>
  <definedNames>
    <definedName name="_xlnm._FilterDatabase" localSheetId="0" hidden="1">Planilha1!$A$13:$B$30</definedName>
    <definedName name="_xlnm.Print_Area" localSheetId="0">Planilha1!$A$1:$J$33</definedName>
    <definedName name="_xlnm.Print_Titles" localSheetId="0">Planilha1!$1:$2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8" i="1"/>
  <c r="E29" i="1"/>
  <c r="F21" i="1" l="1"/>
  <c r="E19" i="1"/>
  <c r="E21" i="1" l="1"/>
  <c r="E22" i="1"/>
  <c r="F31" i="1" l="1"/>
  <c r="D31" i="1" l="1"/>
  <c r="G7" i="1" l="1"/>
  <c r="E10" i="1" l="1"/>
  <c r="E8" i="1"/>
  <c r="E31" i="1" l="1"/>
</calcChain>
</file>

<file path=xl/sharedStrings.xml><?xml version="1.0" encoding="utf-8"?>
<sst xmlns="http://schemas.openxmlformats.org/spreadsheetml/2006/main" count="196" uniqueCount="103">
  <si>
    <t>PERÍODO DE VIAGEM</t>
  </si>
  <si>
    <t>RDV N.º</t>
  </si>
  <si>
    <t>PASSAGEM AÉREA</t>
  </si>
  <si>
    <t>PARTICIPANTES</t>
  </si>
  <si>
    <t>ITINERÁRIO</t>
  </si>
  <si>
    <t>JUSTIFICATIVA DA VIAGEM</t>
  </si>
  <si>
    <t>JANEIRO</t>
  </si>
  <si>
    <t>LUIZ EDUARDO WOLFF</t>
  </si>
  <si>
    <t xml:space="preserve">CURITIBA - GUARAPUAVA - CURITIBA </t>
  </si>
  <si>
    <t>FEVEREIRO</t>
  </si>
  <si>
    <t>MARÇO</t>
  </si>
  <si>
    <t>JOÃO BIRAL JUNIOR</t>
  </si>
  <si>
    <t>MAIO</t>
  </si>
  <si>
    <t>JUNHO</t>
  </si>
  <si>
    <t>JULHO</t>
  </si>
  <si>
    <t>EMERSON LUIS ALBERTI</t>
  </si>
  <si>
    <t>AGOSTO</t>
  </si>
  <si>
    <t>SUB TOTAL</t>
  </si>
  <si>
    <t>TOTAL GERAL</t>
  </si>
  <si>
    <t>16/12/2019 a 20/12/2019</t>
  </si>
  <si>
    <t>001/20</t>
  </si>
  <si>
    <t>ALAN PITY GUERRA</t>
  </si>
  <si>
    <t>002/20</t>
  </si>
  <si>
    <t>003/20</t>
  </si>
  <si>
    <t>MAYCO JOSÉ LEANDRO</t>
  </si>
  <si>
    <t>OSMAR JOSÉ DOS SANTOS</t>
  </si>
  <si>
    <t>004/20</t>
  </si>
  <si>
    <t>005/20</t>
  </si>
  <si>
    <t>006/20</t>
  </si>
  <si>
    <t>007/20</t>
  </si>
  <si>
    <t>008/20</t>
  </si>
  <si>
    <t>009/20</t>
  </si>
  <si>
    <t>28/01/2020 a 30/01/2020</t>
  </si>
  <si>
    <t>GUARAPUAVA -  CURITIBA - SÃO PAULO - CURITIBA - GUARAPUAVA</t>
  </si>
  <si>
    <t>CURITIBA - BRASÍLIA - CURITIBA</t>
  </si>
  <si>
    <t>11/02/2020 A 14/02/2020</t>
  </si>
  <si>
    <t>SOLUÇÃO DE PENDÊNCIAS NO SCSD DO CEFSC QUE ENVOLVERÃO; TENTATIVAS PARA FUNCIONAR A COMUNICAÇÃO DOS RTAC E O DNP3 FORNECIDO PELA CATAPULT; REALIZAÇÃO DE TESTES NOVOS NA BASE DE DADOS DOS SERVIDORES (PRINCIPAL E RETAGUARDA) E DO HISTORIADOS COM UM NOVO FORNECEDOR DE DNP3 (MATRICON); RECONFIGURAÇÃO DO RTAC (RELÉ DE PROTEÇÃO SISTÊMICO DE CADA UHE) TANTO PARA CATAPULT QUANTO PARA A MATRICON; EFETUADOS OS REPAROS NA EMISSÃO DE RELATÓRIOS, CONSTRUÇÃO DE GRÁTICOS, INFORMAÇÕES DE TELAS E SISTEMA DE ALARMES;</t>
  </si>
  <si>
    <t>19/02/2020 a 20/02/2020</t>
  </si>
  <si>
    <t>03/03/2020 a 04/03/2020</t>
  </si>
  <si>
    <t>CLEVERSON MORAES SILVEIRA</t>
  </si>
  <si>
    <t>010/20</t>
  </si>
  <si>
    <t xml:space="preserve">PORTAL DA TRANSPARÊNCIA                                                                                                                                                                                                                                                                                                                                           RELATÓRIO DE DESPESAS COM VIAGENS- 2020                                       </t>
  </si>
  <si>
    <t>REUNIÃO CONFEA - CONSELHO FEDERAL DE ENGENHARIA E AGRONOMIA.</t>
  </si>
  <si>
    <t>HOTEL- PGTO. FATURADO</t>
  </si>
  <si>
    <t>PARTICIPAÇÃO DO TREINAMENTO IFIX AVANÇADO NA AQUARIUS SOFTWARE.</t>
  </si>
  <si>
    <t>VISTORIAS DE SERVIÇOS REALIZADOS E A REALIZAR E ASSUNTOS A TRATAR NA PREFEITURA DE CANDÓI E CARTÓRIOS.</t>
  </si>
  <si>
    <t>ATUALIZAÇÃO DE DEMANDAS JUDICIAIS DA ELEJOR.</t>
  </si>
  <si>
    <t>REUNIÃO ABRAGEL.</t>
  </si>
  <si>
    <t>VISTORIAS DE SERVIÇOS REALIZADOS E A REALIZAR E ASSUNTOS A TRATAR EM CARTÓRIOS.</t>
  </si>
  <si>
    <t>011/20</t>
  </si>
  <si>
    <t>012/20</t>
  </si>
  <si>
    <t>ATENDIMENTO DE EMERGÊNCIA NO SISTEMA DE RESFRIAMENTO DA UNIDADE 1 DA UHE FUNDÃO</t>
  </si>
  <si>
    <t>16/06/2020 a 17/06/2020</t>
  </si>
  <si>
    <t>17/06/2020 a 19/06/2020</t>
  </si>
  <si>
    <t>013/20</t>
  </si>
  <si>
    <t>VISTORIAS DE SERVIÇOS REALIZADOS E A REALIZAR. DOAÇÃO DE CESTAS BÁSICAS.</t>
  </si>
  <si>
    <t>014/20</t>
  </si>
  <si>
    <t>25/06/2020 a 27/06/2020</t>
  </si>
  <si>
    <t>SINISTRO NA MÁQUINA 2 NA USINA DE SANTA CLARA</t>
  </si>
  <si>
    <t>015/20</t>
  </si>
  <si>
    <t>30/06/2020 a 04/07/2020</t>
  </si>
  <si>
    <t>SINISTRO UG2/UHE SCL (VISTORIA DO SEGURO)</t>
  </si>
  <si>
    <t>07/07/2020 a 08/07/2020</t>
  </si>
  <si>
    <t>016/20</t>
  </si>
  <si>
    <t>SINISTRO NA MÁQUINA UG2 NA USINA DE SANTA CLARA</t>
  </si>
  <si>
    <t>LOCAÇÃO DE VEÍCULO FATURADO</t>
  </si>
  <si>
    <t>017/20</t>
  </si>
  <si>
    <t>018/20</t>
  </si>
  <si>
    <t>15/07/2020 a 18/07/2020</t>
  </si>
  <si>
    <t>OUTUBRO</t>
  </si>
  <si>
    <t>20/07/2020 a 29/07/2020</t>
  </si>
  <si>
    <t>03/08/2020 a 07/08/2020</t>
  </si>
  <si>
    <t>-</t>
  </si>
  <si>
    <t>019/20</t>
  </si>
  <si>
    <t>10/08 a 14/08/2020</t>
  </si>
  <si>
    <t>021/20</t>
  </si>
  <si>
    <t>DESPESAS COM ALIMENTAÇÃO/ PEDÁGIO/ TAXI/ COMBUSTÍVEL/ ESTACIONAMENTO/ HOSPEDAG.</t>
  </si>
  <si>
    <t>18/08 a 21/08/2020</t>
  </si>
  <si>
    <t>022/20</t>
  </si>
  <si>
    <t>020/20</t>
  </si>
  <si>
    <t>023/20</t>
  </si>
  <si>
    <t>VISTORIAS DE SERVIÇOS REALIZADOS E A REALIZAR NAS UHES.</t>
  </si>
  <si>
    <t>VISTORIAS DE SERVIÇOS REALIZADOS E A REALIZAR NAS UHES, BUSCA DE TESTEMUNHAS E CARTÓRIOS.</t>
  </si>
  <si>
    <t xml:space="preserve">CURITIBA - GUARAPUAVA - CANDÓI - CURITIBA </t>
  </si>
  <si>
    <t>024/20</t>
  </si>
  <si>
    <t>025/20</t>
  </si>
  <si>
    <t>02/11/2020 a 06/11/2020</t>
  </si>
  <si>
    <t>17/11/2020 a 18/11/2020</t>
  </si>
  <si>
    <t>CURITIBA - FOZ DO IGUAÇU - CURITIBA</t>
  </si>
  <si>
    <t>LANÇAMENTO DA CHAMADA PÚBLICA DE MICRORREDES DO PROJETO REDE ELÉTRICA INTELIGENTE E CELEBRAÇÃO DE NOVAS REDES DE ENERGIA CONSTRUÍDAS POR MEIO DO PROGRAMA PARANÁ TRIFÁSICO</t>
  </si>
  <si>
    <t>NOVEMBRO</t>
  </si>
  <si>
    <t>DEZEMBRO</t>
  </si>
  <si>
    <t>ACOMPANHAMENTO SITE SURVEY DA INFRAESTRUTURA ÓPTICA PELA ELETRON EM CONJUNTO COM A EQUIPE DE MANUTENÃO O&amp;M.</t>
  </si>
  <si>
    <t>ÉLIO DANIEL HENKLEIN</t>
  </si>
  <si>
    <t>026/20</t>
  </si>
  <si>
    <t>23/11/2020 a 24/11/2020</t>
  </si>
  <si>
    <t>CURITIBA - SÃO PAULO - CURITIBA</t>
  </si>
  <si>
    <t>PARTICIPAÇÃO NO CONGRESSO AMBIENTAL + LASE</t>
  </si>
  <si>
    <t>18/11/2020 a 19/11/2020</t>
  </si>
  <si>
    <t>027/20</t>
  </si>
  <si>
    <t>09/12/2020 a 10/12/2020</t>
  </si>
  <si>
    <t>S/ número</t>
  </si>
  <si>
    <t>AÇÕES JUDICIAIS ELEJOR - JUSTIÇA FEDERAL E VISITA AOS ORGÃOS REGULADORES E DE CONTROLE.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</si>
</sst>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Cr$&quot;* #,##0.00_);_(&quot;Cr$&quot;* \(#,##0.00\);_(&quot;Cr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textRotation="90"/>
    </xf>
    <xf numFmtId="0" fontId="3" fillId="2" borderId="1" xfId="0" applyFont="1" applyFill="1" applyBorder="1" applyAlignment="1">
      <alignment vertical="center" textRotation="90"/>
    </xf>
    <xf numFmtId="0" fontId="3" fillId="2" borderId="1" xfId="0" applyFont="1" applyFill="1" applyBorder="1" applyAlignment="1">
      <alignment horizontal="center" vertical="center" wrapText="1"/>
    </xf>
    <xf numFmtId="7" fontId="2" fillId="3" borderId="1" xfId="1" applyNumberFormat="1" applyFont="1" applyFill="1" applyBorder="1" applyAlignment="1">
      <alignment horizontal="center" vertical="center"/>
    </xf>
    <xf numFmtId="7" fontId="2" fillId="3" borderId="1" xfId="0" applyNumberFormat="1" applyFont="1" applyFill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7" fontId="2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 indent="1"/>
    </xf>
    <xf numFmtId="7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7" fontId="2" fillId="0" borderId="0" xfId="1" applyNumberFormat="1" applyFont="1" applyAlignment="1">
      <alignment horizontal="center" vertical="center"/>
    </xf>
    <xf numFmtId="7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vertical="center" textRotation="90"/>
    </xf>
    <xf numFmtId="7" fontId="2" fillId="3" borderId="1" xfId="0" quotePrefix="1" applyNumberFormat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7" fontId="2" fillId="3" borderId="0" xfId="0" applyNumberFormat="1" applyFont="1" applyFill="1" applyBorder="1" applyAlignment="1">
      <alignment horizontal="center" vertical="center" wrapText="1"/>
    </xf>
    <xf numFmtId="7" fontId="2" fillId="3" borderId="0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Moeda" xfId="1" builtinId="4"/>
    <cellStyle name="Moeda 2" xfId="3" xr:uid="{1A6B0D7C-7656-4A6B-B2DA-B64F9D19E46C}"/>
    <cellStyle name="Normal" xfId="0" builtinId="0"/>
    <cellStyle name="Normal 2" xfId="2" xr:uid="{79CD5F57-B06D-402E-BC92-D318ADD3B453}"/>
    <cellStyle name="Vírgula 2" xfId="4" xr:uid="{7FD36F63-0FFD-4AC2-9624-CC2F85E362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0</xdr:row>
      <xdr:rowOff>66675</xdr:rowOff>
    </xdr:from>
    <xdr:to>
      <xdr:col>2</xdr:col>
      <xdr:colOff>828</xdr:colOff>
      <xdr:row>0</xdr:row>
      <xdr:rowOff>489692</xdr:rowOff>
    </xdr:to>
    <xdr:pic>
      <xdr:nvPicPr>
        <xdr:cNvPr id="2" name="Imagem 1" descr="Elejor GIF.gif">
          <a:extLst>
            <a:ext uri="{FF2B5EF4-FFF2-40B4-BE49-F238E27FC236}">
              <a16:creationId xmlns:a16="http://schemas.microsoft.com/office/drawing/2014/main" id="{6C55A396-BB49-4605-AE2A-19F3806D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277586" y="66675"/>
          <a:ext cx="665389" cy="423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AFD2-4879-4B2B-8447-E7C2E20826EB}">
  <dimension ref="A1:J40"/>
  <sheetViews>
    <sheetView tabSelected="1" view="pageBreakPreview" topLeftCell="C26" zoomScale="120" zoomScaleNormal="120" zoomScaleSheetLayoutView="120" workbookViewId="0">
      <selection activeCell="J30" sqref="J30"/>
    </sheetView>
  </sheetViews>
  <sheetFormatPr defaultColWidth="9.140625" defaultRowHeight="30" customHeight="1" outlineLevelRow="1" x14ac:dyDescent="0.25"/>
  <cols>
    <col min="1" max="1" width="3.140625" style="19" bestFit="1" customWidth="1"/>
    <col min="2" max="2" width="10.5703125" style="14" customWidth="1"/>
    <col min="3" max="3" width="6.5703125" style="15" customWidth="1"/>
    <col min="4" max="4" width="28.42578125" style="1" customWidth="1"/>
    <col min="5" max="6" width="10.42578125" style="1" customWidth="1"/>
    <col min="7" max="7" width="12" style="17" customWidth="1"/>
    <col min="8" max="8" width="16.5703125" style="13" customWidth="1"/>
    <col min="9" max="9" width="17.42578125" style="14" customWidth="1"/>
    <col min="10" max="10" width="41.28515625" style="15" customWidth="1"/>
    <col min="11" max="16384" width="9.140625" style="1"/>
  </cols>
  <sheetData>
    <row r="1" spans="1:10" ht="41.25" customHeight="1" x14ac:dyDescent="0.25">
      <c r="A1" s="51"/>
      <c r="B1" s="51"/>
      <c r="C1" s="51"/>
      <c r="D1" s="52" t="s">
        <v>41</v>
      </c>
      <c r="E1" s="52"/>
      <c r="F1" s="52"/>
      <c r="G1" s="52"/>
      <c r="H1" s="52"/>
      <c r="I1" s="52"/>
      <c r="J1" s="52"/>
    </row>
    <row r="2" spans="1:10" ht="33.75" x14ac:dyDescent="0.25">
      <c r="A2" s="53" t="s">
        <v>0</v>
      </c>
      <c r="B2" s="53"/>
      <c r="C2" s="2" t="s">
        <v>1</v>
      </c>
      <c r="D2" s="32" t="s">
        <v>76</v>
      </c>
      <c r="E2" s="21" t="s">
        <v>43</v>
      </c>
      <c r="F2" s="32" t="s">
        <v>65</v>
      </c>
      <c r="G2" s="3" t="s">
        <v>2</v>
      </c>
      <c r="H2" s="2" t="s">
        <v>3</v>
      </c>
      <c r="I2" s="2" t="s">
        <v>4</v>
      </c>
      <c r="J2" s="2" t="s">
        <v>5</v>
      </c>
    </row>
    <row r="3" spans="1:10" ht="36" customHeight="1" x14ac:dyDescent="0.25">
      <c r="A3" s="44">
        <v>2019</v>
      </c>
      <c r="B3" s="4" t="s">
        <v>19</v>
      </c>
      <c r="C3" s="5" t="s">
        <v>20</v>
      </c>
      <c r="D3" s="22">
        <v>691.94</v>
      </c>
      <c r="E3" s="22">
        <v>1462.8</v>
      </c>
      <c r="F3" s="22" t="s">
        <v>72</v>
      </c>
      <c r="G3" s="22">
        <v>967.7</v>
      </c>
      <c r="H3" s="27" t="s">
        <v>21</v>
      </c>
      <c r="I3" s="5" t="s">
        <v>33</v>
      </c>
      <c r="J3" s="7" t="s">
        <v>44</v>
      </c>
    </row>
    <row r="4" spans="1:10" s="8" customFormat="1" ht="33.75" x14ac:dyDescent="0.25">
      <c r="A4" s="45"/>
      <c r="B4" s="4" t="s">
        <v>19</v>
      </c>
      <c r="C4" s="5" t="s">
        <v>22</v>
      </c>
      <c r="D4" s="22">
        <v>641.9</v>
      </c>
      <c r="E4" s="22">
        <v>1460.8</v>
      </c>
      <c r="F4" s="22" t="s">
        <v>72</v>
      </c>
      <c r="G4" s="22">
        <v>967.7</v>
      </c>
      <c r="H4" s="27" t="s">
        <v>24</v>
      </c>
      <c r="I4" s="5" t="s">
        <v>33</v>
      </c>
      <c r="J4" s="7" t="s">
        <v>44</v>
      </c>
    </row>
    <row r="5" spans="1:10" s="8" customFormat="1" ht="33.75" x14ac:dyDescent="0.25">
      <c r="A5" s="46"/>
      <c r="B5" s="4" t="s">
        <v>19</v>
      </c>
      <c r="C5" s="5" t="s">
        <v>23</v>
      </c>
      <c r="D5" s="22">
        <v>635.70000000000005</v>
      </c>
      <c r="E5" s="22">
        <v>1460.8</v>
      </c>
      <c r="F5" s="22" t="s">
        <v>72</v>
      </c>
      <c r="G5" s="22">
        <v>967.7</v>
      </c>
      <c r="H5" s="27" t="s">
        <v>25</v>
      </c>
      <c r="I5" s="5" t="s">
        <v>33</v>
      </c>
      <c r="J5" s="7" t="s">
        <v>44</v>
      </c>
    </row>
    <row r="6" spans="1:10" s="8" customFormat="1" ht="22.5" customHeight="1" x14ac:dyDescent="0.25">
      <c r="A6" s="44" t="s">
        <v>6</v>
      </c>
      <c r="B6" s="4">
        <v>43846</v>
      </c>
      <c r="C6" s="9" t="s">
        <v>26</v>
      </c>
      <c r="D6" s="22">
        <v>358.75</v>
      </c>
      <c r="E6" s="22"/>
      <c r="F6" s="22" t="s">
        <v>72</v>
      </c>
      <c r="G6" s="6"/>
      <c r="H6" s="27" t="s">
        <v>7</v>
      </c>
      <c r="I6" s="5" t="s">
        <v>83</v>
      </c>
      <c r="J6" s="7" t="s">
        <v>45</v>
      </c>
    </row>
    <row r="7" spans="1:10" s="8" customFormat="1" ht="22.5" x14ac:dyDescent="0.25">
      <c r="A7" s="45"/>
      <c r="B7" s="4" t="s">
        <v>32</v>
      </c>
      <c r="C7" s="10" t="s">
        <v>27</v>
      </c>
      <c r="D7" s="23">
        <v>662.27</v>
      </c>
      <c r="E7" s="23">
        <v>209</v>
      </c>
      <c r="F7" s="22" t="s">
        <v>72</v>
      </c>
      <c r="G7" s="23">
        <f>1702.42+35+35+571</f>
        <v>2343.42</v>
      </c>
      <c r="H7" s="27" t="s">
        <v>11</v>
      </c>
      <c r="I7" s="5" t="s">
        <v>34</v>
      </c>
      <c r="J7" s="11" t="s">
        <v>46</v>
      </c>
    </row>
    <row r="8" spans="1:10" s="8" customFormat="1" ht="120" customHeight="1" x14ac:dyDescent="0.25">
      <c r="A8" s="44" t="s">
        <v>9</v>
      </c>
      <c r="B8" s="4" t="s">
        <v>35</v>
      </c>
      <c r="C8" s="5" t="s">
        <v>28</v>
      </c>
      <c r="D8" s="23">
        <v>672.01</v>
      </c>
      <c r="E8" s="23">
        <f>819.5</f>
        <v>819.5</v>
      </c>
      <c r="F8" s="23">
        <v>1105.8399999999999</v>
      </c>
      <c r="G8" s="23" t="s">
        <v>72</v>
      </c>
      <c r="H8" s="27" t="s">
        <v>15</v>
      </c>
      <c r="I8" s="5" t="s">
        <v>83</v>
      </c>
      <c r="J8" s="7" t="s">
        <v>36</v>
      </c>
    </row>
    <row r="9" spans="1:10" ht="22.5" x14ac:dyDescent="0.25">
      <c r="A9" s="45"/>
      <c r="B9" s="4">
        <v>43879</v>
      </c>
      <c r="C9" s="5" t="s">
        <v>29</v>
      </c>
      <c r="D9" s="23">
        <v>201.58</v>
      </c>
      <c r="E9" s="23"/>
      <c r="F9" s="23" t="s">
        <v>72</v>
      </c>
      <c r="G9" s="23">
        <v>2433.04</v>
      </c>
      <c r="H9" s="27" t="s">
        <v>15</v>
      </c>
      <c r="I9" s="5" t="s">
        <v>34</v>
      </c>
      <c r="J9" s="7" t="s">
        <v>42</v>
      </c>
    </row>
    <row r="10" spans="1:10" s="8" customFormat="1" ht="22.5" x14ac:dyDescent="0.25">
      <c r="A10" s="46"/>
      <c r="B10" s="4" t="s">
        <v>37</v>
      </c>
      <c r="C10" s="5" t="s">
        <v>30</v>
      </c>
      <c r="D10" s="23">
        <v>448.95</v>
      </c>
      <c r="E10" s="23">
        <f>149+10.5</f>
        <v>159.5</v>
      </c>
      <c r="F10" s="23" t="s">
        <v>72</v>
      </c>
      <c r="G10" s="23" t="s">
        <v>72</v>
      </c>
      <c r="H10" s="27" t="s">
        <v>7</v>
      </c>
      <c r="I10" s="5" t="s">
        <v>8</v>
      </c>
      <c r="J10" s="12" t="s">
        <v>82</v>
      </c>
    </row>
    <row r="11" spans="1:10" s="8" customFormat="1" ht="22.5" x14ac:dyDescent="0.25">
      <c r="A11" s="44" t="s">
        <v>10</v>
      </c>
      <c r="B11" s="4" t="s">
        <v>38</v>
      </c>
      <c r="C11" s="5" t="s">
        <v>31</v>
      </c>
      <c r="D11" s="23">
        <v>212</v>
      </c>
      <c r="E11" s="23">
        <v>481.5</v>
      </c>
      <c r="F11" s="23" t="s">
        <v>72</v>
      </c>
      <c r="G11" s="23">
        <v>1187.04</v>
      </c>
      <c r="H11" s="27" t="s">
        <v>39</v>
      </c>
      <c r="I11" s="5" t="s">
        <v>34</v>
      </c>
      <c r="J11" s="7" t="s">
        <v>47</v>
      </c>
    </row>
    <row r="12" spans="1:10" s="8" customFormat="1" ht="22.5" x14ac:dyDescent="0.25">
      <c r="A12" s="45"/>
      <c r="B12" s="4">
        <v>43909</v>
      </c>
      <c r="C12" s="5" t="s">
        <v>40</v>
      </c>
      <c r="D12" s="23">
        <v>435.45</v>
      </c>
      <c r="E12" s="23"/>
      <c r="F12" s="23" t="s">
        <v>72</v>
      </c>
      <c r="G12" s="6" t="s">
        <v>72</v>
      </c>
      <c r="H12" s="27" t="s">
        <v>7</v>
      </c>
      <c r="I12" s="5" t="s">
        <v>83</v>
      </c>
      <c r="J12" s="7" t="s">
        <v>48</v>
      </c>
    </row>
    <row r="13" spans="1:10" s="8" customFormat="1" ht="39" customHeight="1" outlineLevel="1" x14ac:dyDescent="0.25">
      <c r="A13" s="20" t="s">
        <v>12</v>
      </c>
      <c r="B13" s="4">
        <v>43971</v>
      </c>
      <c r="C13" s="5" t="s">
        <v>49</v>
      </c>
      <c r="D13" s="23">
        <v>548.41</v>
      </c>
      <c r="E13" s="6"/>
      <c r="F13" s="23" t="s">
        <v>72</v>
      </c>
      <c r="G13" s="6" t="s">
        <v>72</v>
      </c>
      <c r="H13" s="27" t="s">
        <v>7</v>
      </c>
      <c r="I13" s="5" t="s">
        <v>83</v>
      </c>
      <c r="J13" s="7" t="s">
        <v>81</v>
      </c>
    </row>
    <row r="14" spans="1:10" s="8" customFormat="1" ht="30.75" customHeight="1" outlineLevel="1" x14ac:dyDescent="0.25">
      <c r="A14" s="44" t="s">
        <v>13</v>
      </c>
      <c r="B14" s="4" t="s">
        <v>53</v>
      </c>
      <c r="C14" s="5" t="s">
        <v>50</v>
      </c>
      <c r="D14" s="23">
        <v>510.21</v>
      </c>
      <c r="E14" s="23">
        <v>380</v>
      </c>
      <c r="F14" s="23">
        <v>590.30999999999995</v>
      </c>
      <c r="G14" s="6" t="s">
        <v>72</v>
      </c>
      <c r="H14" s="27" t="s">
        <v>15</v>
      </c>
      <c r="I14" s="5" t="s">
        <v>83</v>
      </c>
      <c r="J14" s="7" t="s">
        <v>51</v>
      </c>
    </row>
    <row r="15" spans="1:10" s="8" customFormat="1" ht="22.5" outlineLevel="1" x14ac:dyDescent="0.25">
      <c r="A15" s="45"/>
      <c r="B15" s="4" t="s">
        <v>52</v>
      </c>
      <c r="C15" s="5" t="s">
        <v>54</v>
      </c>
      <c r="D15" s="23">
        <v>892.66</v>
      </c>
      <c r="E15" s="23">
        <v>182</v>
      </c>
      <c r="F15" s="23" t="s">
        <v>72</v>
      </c>
      <c r="G15" s="6" t="s">
        <v>72</v>
      </c>
      <c r="H15" s="27" t="s">
        <v>7</v>
      </c>
      <c r="I15" s="5" t="s">
        <v>83</v>
      </c>
      <c r="J15" s="7" t="s">
        <v>55</v>
      </c>
    </row>
    <row r="16" spans="1:10" s="8" customFormat="1" ht="22.5" outlineLevel="1" x14ac:dyDescent="0.25">
      <c r="A16" s="46"/>
      <c r="B16" s="4" t="s">
        <v>57</v>
      </c>
      <c r="C16" s="5" t="s">
        <v>56</v>
      </c>
      <c r="D16" s="23">
        <v>421.3</v>
      </c>
      <c r="E16" s="23">
        <v>380</v>
      </c>
      <c r="F16" s="23">
        <v>741.31</v>
      </c>
      <c r="G16" s="6" t="s">
        <v>72</v>
      </c>
      <c r="H16" s="27" t="s">
        <v>15</v>
      </c>
      <c r="I16" s="5" t="s">
        <v>83</v>
      </c>
      <c r="J16" s="7" t="s">
        <v>58</v>
      </c>
    </row>
    <row r="17" spans="1:10" s="8" customFormat="1" ht="22.5" outlineLevel="1" x14ac:dyDescent="0.25">
      <c r="A17" s="44" t="s">
        <v>14</v>
      </c>
      <c r="B17" s="4" t="s">
        <v>60</v>
      </c>
      <c r="C17" s="5" t="s">
        <v>59</v>
      </c>
      <c r="D17" s="23">
        <v>623.25</v>
      </c>
      <c r="E17" s="23">
        <v>418</v>
      </c>
      <c r="F17" s="23">
        <v>913.46</v>
      </c>
      <c r="G17" s="6" t="s">
        <v>72</v>
      </c>
      <c r="H17" s="27" t="s">
        <v>15</v>
      </c>
      <c r="I17" s="5" t="s">
        <v>83</v>
      </c>
      <c r="J17" s="7" t="s">
        <v>61</v>
      </c>
    </row>
    <row r="18" spans="1:10" s="8" customFormat="1" ht="22.5" outlineLevel="1" x14ac:dyDescent="0.25">
      <c r="A18" s="45"/>
      <c r="B18" s="4" t="s">
        <v>62</v>
      </c>
      <c r="C18" s="5" t="s">
        <v>63</v>
      </c>
      <c r="D18" s="23">
        <v>368.31</v>
      </c>
      <c r="E18" s="23">
        <v>209</v>
      </c>
      <c r="F18" s="23">
        <v>618.30999999999995</v>
      </c>
      <c r="G18" s="6" t="s">
        <v>72</v>
      </c>
      <c r="H18" s="27" t="s">
        <v>15</v>
      </c>
      <c r="I18" s="5" t="s">
        <v>83</v>
      </c>
      <c r="J18" s="7" t="s">
        <v>64</v>
      </c>
    </row>
    <row r="19" spans="1:10" s="8" customFormat="1" ht="22.5" outlineLevel="1" x14ac:dyDescent="0.25">
      <c r="A19" s="45"/>
      <c r="B19" s="4" t="s">
        <v>68</v>
      </c>
      <c r="C19" s="5" t="s">
        <v>66</v>
      </c>
      <c r="D19" s="23">
        <v>1036.25</v>
      </c>
      <c r="E19" s="23">
        <f>627</f>
        <v>627</v>
      </c>
      <c r="F19" s="23">
        <v>690.31</v>
      </c>
      <c r="G19" s="6" t="s">
        <v>72</v>
      </c>
      <c r="H19" s="27" t="s">
        <v>15</v>
      </c>
      <c r="I19" s="5" t="s">
        <v>83</v>
      </c>
      <c r="J19" s="7" t="s">
        <v>64</v>
      </c>
    </row>
    <row r="20" spans="1:10" s="8" customFormat="1" ht="22.5" outlineLevel="1" x14ac:dyDescent="0.25">
      <c r="A20" s="34"/>
      <c r="B20" s="4">
        <v>44029</v>
      </c>
      <c r="C20" s="5" t="s">
        <v>79</v>
      </c>
      <c r="D20" s="23">
        <v>134.9</v>
      </c>
      <c r="E20" s="23">
        <v>418</v>
      </c>
      <c r="F20" s="23">
        <v>357.45</v>
      </c>
      <c r="G20" s="6" t="s">
        <v>72</v>
      </c>
      <c r="H20" s="27" t="s">
        <v>39</v>
      </c>
      <c r="I20" s="5" t="s">
        <v>83</v>
      </c>
      <c r="J20" s="7" t="s">
        <v>64</v>
      </c>
    </row>
    <row r="21" spans="1:10" s="8" customFormat="1" ht="22.5" outlineLevel="1" x14ac:dyDescent="0.25">
      <c r="A21" s="33"/>
      <c r="B21" s="4" t="s">
        <v>70</v>
      </c>
      <c r="C21" s="5" t="s">
        <v>67</v>
      </c>
      <c r="D21" s="23">
        <v>1452.4</v>
      </c>
      <c r="E21" s="23">
        <f>836+418</f>
        <v>1254</v>
      </c>
      <c r="F21" s="23">
        <f>1655.04+769.31</f>
        <v>2424.35</v>
      </c>
      <c r="G21" s="6" t="s">
        <v>72</v>
      </c>
      <c r="H21" s="27" t="s">
        <v>15</v>
      </c>
      <c r="I21" s="5" t="s">
        <v>83</v>
      </c>
      <c r="J21" s="7" t="s">
        <v>64</v>
      </c>
    </row>
    <row r="22" spans="1:10" s="8" customFormat="1" ht="22.5" outlineLevel="1" x14ac:dyDescent="0.25">
      <c r="A22" s="44" t="s">
        <v>16</v>
      </c>
      <c r="B22" s="4" t="s">
        <v>71</v>
      </c>
      <c r="C22" s="5" t="s">
        <v>73</v>
      </c>
      <c r="D22" s="23">
        <v>902.98</v>
      </c>
      <c r="E22" s="23">
        <f>836+9.9</f>
        <v>845.9</v>
      </c>
      <c r="F22" s="23">
        <v>1010.07</v>
      </c>
      <c r="G22" s="6" t="s">
        <v>72</v>
      </c>
      <c r="H22" s="27" t="s">
        <v>15</v>
      </c>
      <c r="I22" s="5" t="s">
        <v>83</v>
      </c>
      <c r="J22" s="7" t="s">
        <v>64</v>
      </c>
    </row>
    <row r="23" spans="1:10" s="8" customFormat="1" ht="22.5" outlineLevel="1" x14ac:dyDescent="0.25">
      <c r="A23" s="45"/>
      <c r="B23" s="4" t="s">
        <v>74</v>
      </c>
      <c r="C23" s="5" t="s">
        <v>75</v>
      </c>
      <c r="D23" s="23">
        <v>1243.28</v>
      </c>
      <c r="E23" s="36" t="s">
        <v>72</v>
      </c>
      <c r="F23" s="23">
        <v>1475.82</v>
      </c>
      <c r="G23" s="6" t="s">
        <v>72</v>
      </c>
      <c r="H23" s="27" t="s">
        <v>15</v>
      </c>
      <c r="I23" s="5" t="s">
        <v>83</v>
      </c>
      <c r="J23" s="7" t="s">
        <v>64</v>
      </c>
    </row>
    <row r="24" spans="1:10" s="8" customFormat="1" ht="22.5" outlineLevel="1" x14ac:dyDescent="0.25">
      <c r="A24" s="45"/>
      <c r="B24" s="4" t="s">
        <v>77</v>
      </c>
      <c r="C24" s="5" t="s">
        <v>78</v>
      </c>
      <c r="D24" s="23">
        <v>672.79</v>
      </c>
      <c r="E24" s="23">
        <v>627</v>
      </c>
      <c r="F24" s="23">
        <v>1156.4000000000001</v>
      </c>
      <c r="G24" s="6" t="s">
        <v>72</v>
      </c>
      <c r="H24" s="27" t="s">
        <v>15</v>
      </c>
      <c r="I24" s="5" t="s">
        <v>83</v>
      </c>
      <c r="J24" s="7" t="s">
        <v>64</v>
      </c>
    </row>
    <row r="25" spans="1:10" s="8" customFormat="1" ht="39" customHeight="1" outlineLevel="1" x14ac:dyDescent="0.25">
      <c r="A25" s="35" t="s">
        <v>69</v>
      </c>
      <c r="B25" s="4">
        <v>44111</v>
      </c>
      <c r="C25" s="5" t="s">
        <v>80</v>
      </c>
      <c r="D25" s="23">
        <v>646.47</v>
      </c>
      <c r="E25" s="37" t="s">
        <v>72</v>
      </c>
      <c r="F25" s="5" t="s">
        <v>72</v>
      </c>
      <c r="G25" s="5" t="s">
        <v>72</v>
      </c>
      <c r="H25" s="27" t="s">
        <v>7</v>
      </c>
      <c r="I25" s="5" t="s">
        <v>83</v>
      </c>
      <c r="J25" s="12" t="s">
        <v>81</v>
      </c>
    </row>
    <row r="26" spans="1:10" s="8" customFormat="1" ht="33.75" customHeight="1" outlineLevel="1" x14ac:dyDescent="0.25">
      <c r="A26" s="44" t="s">
        <v>90</v>
      </c>
      <c r="B26" s="4" t="s">
        <v>86</v>
      </c>
      <c r="C26" s="5" t="s">
        <v>84</v>
      </c>
      <c r="D26" s="23">
        <v>834.26</v>
      </c>
      <c r="E26" s="23">
        <v>836</v>
      </c>
      <c r="F26" s="23">
        <v>825.26</v>
      </c>
      <c r="G26" s="36" t="s">
        <v>72</v>
      </c>
      <c r="H26" s="27" t="s">
        <v>93</v>
      </c>
      <c r="I26" s="5" t="s">
        <v>83</v>
      </c>
      <c r="J26" s="12" t="s">
        <v>92</v>
      </c>
    </row>
    <row r="27" spans="1:10" s="8" customFormat="1" ht="45" outlineLevel="1" x14ac:dyDescent="0.25">
      <c r="A27" s="45"/>
      <c r="B27" s="4" t="s">
        <v>87</v>
      </c>
      <c r="C27" s="5" t="s">
        <v>85</v>
      </c>
      <c r="D27" s="23">
        <v>265.2</v>
      </c>
      <c r="E27" s="36" t="s">
        <v>72</v>
      </c>
      <c r="F27" s="36" t="s">
        <v>72</v>
      </c>
      <c r="G27" s="36" t="s">
        <v>72</v>
      </c>
      <c r="H27" s="27" t="s">
        <v>11</v>
      </c>
      <c r="I27" s="5" t="s">
        <v>88</v>
      </c>
      <c r="J27" s="7" t="s">
        <v>89</v>
      </c>
    </row>
    <row r="28" spans="1:10" s="8" customFormat="1" ht="22.5" outlineLevel="1" x14ac:dyDescent="0.25">
      <c r="A28" s="45"/>
      <c r="B28" s="4" t="s">
        <v>95</v>
      </c>
      <c r="C28" s="5" t="s">
        <v>94</v>
      </c>
      <c r="D28" s="23">
        <v>333.25</v>
      </c>
      <c r="E28" s="36" t="s">
        <v>72</v>
      </c>
      <c r="F28" s="36" t="s">
        <v>72</v>
      </c>
      <c r="G28" s="36">
        <f>366.94+11.52+20+150</f>
        <v>548.46</v>
      </c>
      <c r="H28" s="27" t="s">
        <v>11</v>
      </c>
      <c r="I28" s="5" t="s">
        <v>96</v>
      </c>
      <c r="J28" s="7" t="s">
        <v>97</v>
      </c>
    </row>
    <row r="29" spans="1:10" s="8" customFormat="1" ht="22.5" outlineLevel="1" x14ac:dyDescent="0.25">
      <c r="A29" s="46"/>
      <c r="B29" s="4" t="s">
        <v>98</v>
      </c>
      <c r="C29" s="5" t="s">
        <v>99</v>
      </c>
      <c r="D29" s="23">
        <v>855.16</v>
      </c>
      <c r="E29" s="36">
        <f>158+19.5</f>
        <v>177.5</v>
      </c>
      <c r="F29" s="36" t="s">
        <v>72</v>
      </c>
      <c r="G29" s="36" t="s">
        <v>72</v>
      </c>
      <c r="H29" s="27" t="s">
        <v>7</v>
      </c>
      <c r="I29" s="5" t="s">
        <v>83</v>
      </c>
      <c r="J29" s="12" t="s">
        <v>81</v>
      </c>
    </row>
    <row r="30" spans="1:10" s="8" customFormat="1" ht="44.25" outlineLevel="1" x14ac:dyDescent="0.25">
      <c r="A30" s="38" t="s">
        <v>91</v>
      </c>
      <c r="B30" s="4" t="s">
        <v>100</v>
      </c>
      <c r="C30" s="5" t="s">
        <v>101</v>
      </c>
      <c r="D30" s="36" t="s">
        <v>72</v>
      </c>
      <c r="E30" s="36">
        <v>439.8</v>
      </c>
      <c r="F30" s="36" t="s">
        <v>72</v>
      </c>
      <c r="G30" s="36">
        <f>1257.55+1860.51</f>
        <v>3118.06</v>
      </c>
      <c r="H30" s="27" t="s">
        <v>11</v>
      </c>
      <c r="I30" s="5" t="s">
        <v>34</v>
      </c>
      <c r="J30" s="7" t="s">
        <v>102</v>
      </c>
    </row>
    <row r="31" spans="1:10" ht="23.25" customHeight="1" x14ac:dyDescent="0.25">
      <c r="A31" s="49" t="s">
        <v>17</v>
      </c>
      <c r="B31" s="49"/>
      <c r="C31" s="50"/>
      <c r="D31" s="24">
        <f>SUM(D3:D30)</f>
        <v>16701.629999999997</v>
      </c>
      <c r="E31" s="23">
        <f>SUM(E3:E30)</f>
        <v>12848.099999999999</v>
      </c>
      <c r="F31" s="23">
        <f>SUM(F3:F30)</f>
        <v>11908.89</v>
      </c>
      <c r="G31" s="23">
        <f>SUM(G3:G30)</f>
        <v>12533.12</v>
      </c>
      <c r="H31" s="40"/>
      <c r="I31" s="39"/>
      <c r="J31" s="13"/>
    </row>
    <row r="32" spans="1:10" ht="26.45" customHeight="1" x14ac:dyDescent="0.25">
      <c r="A32" s="41"/>
      <c r="D32" s="29" t="s">
        <v>18</v>
      </c>
      <c r="E32" s="16"/>
      <c r="F32" s="16"/>
      <c r="G32" s="28">
        <f>D31+E31+F31+G31</f>
        <v>53991.74</v>
      </c>
      <c r="H32" s="47"/>
      <c r="I32" s="48"/>
      <c r="J32" s="14"/>
    </row>
    <row r="33" spans="1:10" ht="10.5" customHeight="1" x14ac:dyDescent="0.25">
      <c r="A33" s="42"/>
      <c r="B33" s="43"/>
      <c r="G33" s="25"/>
      <c r="H33" s="26"/>
      <c r="J33" s="31"/>
    </row>
    <row r="34" spans="1:10" ht="15" customHeight="1" x14ac:dyDescent="0.25">
      <c r="D34" s="15"/>
      <c r="E34" s="15"/>
      <c r="F34" s="15"/>
      <c r="G34" s="30"/>
      <c r="H34" s="26"/>
      <c r="I34" s="15"/>
      <c r="J34" s="1"/>
    </row>
    <row r="35" spans="1:10" ht="15" customHeight="1" x14ac:dyDescent="0.25">
      <c r="D35" s="15"/>
      <c r="E35" s="15"/>
      <c r="F35" s="15"/>
      <c r="H35" s="18"/>
      <c r="I35" s="15"/>
      <c r="J35" s="1"/>
    </row>
    <row r="36" spans="1:10" ht="15" customHeight="1" x14ac:dyDescent="0.25">
      <c r="D36" s="15"/>
      <c r="E36" s="15"/>
      <c r="F36" s="15"/>
      <c r="H36" s="18"/>
      <c r="I36" s="15"/>
      <c r="J36" s="1"/>
    </row>
    <row r="37" spans="1:10" ht="15" customHeight="1" x14ac:dyDescent="0.25">
      <c r="D37" s="15"/>
      <c r="E37" s="15"/>
      <c r="F37" s="15"/>
      <c r="G37" s="30"/>
      <c r="H37" s="18"/>
      <c r="I37" s="15"/>
      <c r="J37" s="1"/>
    </row>
    <row r="38" spans="1:10" ht="30" customHeight="1" x14ac:dyDescent="0.25">
      <c r="D38" s="15"/>
      <c r="E38" s="15"/>
      <c r="F38" s="15"/>
      <c r="H38" s="18"/>
      <c r="I38" s="15"/>
      <c r="J38" s="1"/>
    </row>
    <row r="39" spans="1:10" ht="30" customHeight="1" x14ac:dyDescent="0.25">
      <c r="D39" s="15"/>
      <c r="E39" s="15"/>
      <c r="F39" s="15"/>
      <c r="H39" s="18"/>
      <c r="I39" s="15"/>
      <c r="J39" s="1"/>
    </row>
    <row r="40" spans="1:10" ht="30" customHeight="1" x14ac:dyDescent="0.25">
      <c r="D40" s="15"/>
      <c r="E40" s="15"/>
      <c r="F40" s="15"/>
      <c r="H40" s="18"/>
      <c r="I40" s="15"/>
    </row>
  </sheetData>
  <mergeCells count="13">
    <mergeCell ref="A8:A10"/>
    <mergeCell ref="A11:A12"/>
    <mergeCell ref="A1:C1"/>
    <mergeCell ref="D1:J1"/>
    <mergeCell ref="A2:B2"/>
    <mergeCell ref="A3:A5"/>
    <mergeCell ref="A6:A7"/>
    <mergeCell ref="A14:A16"/>
    <mergeCell ref="A17:A19"/>
    <mergeCell ref="H32:I32"/>
    <mergeCell ref="A22:A24"/>
    <mergeCell ref="A26:A29"/>
    <mergeCell ref="A31:C31"/>
  </mergeCells>
  <phoneticPr fontId="2" type="noConversion"/>
  <printOptions horizontalCentered="1"/>
  <pageMargins left="0.51181102362204722" right="0.31496062992125984" top="0.59055118110236227" bottom="0.59055118110236227" header="0.31496062992125984" footer="0.31496062992125984"/>
  <pageSetup paperSize="9" scale="80" orientation="landscape" r:id="rId1"/>
  <headerFooter scaleWithDoc="0">
    <oddFooter>&amp;C&amp;"Arial,Normal"&amp;8Página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Planilha1</vt:lpstr>
      <vt:lpstr>Planilha1!Area_de_impressao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 Ribeiro</dc:creator>
  <cp:lastModifiedBy>Jucelia</cp:lastModifiedBy>
  <cp:lastPrinted>2021-01-29T14:14:55Z</cp:lastPrinted>
  <dcterms:created xsi:type="dcterms:W3CDTF">2019-09-10T16:51:38Z</dcterms:created>
  <dcterms:modified xsi:type="dcterms:W3CDTF">2021-01-29T19:22:06Z</dcterms:modified>
</cp:coreProperties>
</file>